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19440" windowHeight="13176"/>
  </bookViews>
  <sheets>
    <sheet name="Стандарт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Q79" i="1" l="1"/>
  <c r="M79" i="1"/>
  <c r="K79" i="1"/>
  <c r="L79" i="1" s="1"/>
</calcChain>
</file>

<file path=xl/sharedStrings.xml><?xml version="1.0" encoding="utf-8"?>
<sst xmlns="http://schemas.openxmlformats.org/spreadsheetml/2006/main" count="150" uniqueCount="135">
  <si>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</si>
  <si>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</si>
  <si>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</si>
  <si>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</si>
  <si>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</si>
  <si>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</si>
  <si>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</si>
  <si>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</si>
  <si>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</si>
  <si>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</si>
  <si>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</si>
  <si>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</si>
  <si>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</si>
  <si>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</si>
  <si>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</si>
  <si>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</si>
  <si>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</si>
  <si>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</si>
  <si>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</si>
  <si>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</si>
  <si>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</si>
  <si>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</si>
  <si>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</si>
  <si>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</si>
  <si>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</si>
  <si>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</si>
  <si>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</si>
  <si>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</si>
  <si>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</si>
  <si>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</si>
  <si>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</si>
  <si>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</si>
  <si>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</si>
  <si>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</si>
  <si>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</si>
  <si>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</si>
  <si>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</si>
  <si>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</si>
  <si>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</si>
  <si>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</si>
  <si>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</si>
  <si>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</si>
  <si>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</si>
  <si>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</si>
  <si>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</si>
  <si>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</si>
  <si>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</si>
  <si>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</si>
  <si>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</si>
  <si>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</si>
  <si>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</si>
  <si>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</si>
  <si>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</si>
  <si>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</si>
  <si>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</si>
  <si>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</si>
  <si>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</si>
  <si>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</si>
  <si>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</si>
  <si>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</si>
  <si>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</si>
  <si>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</si>
  <si>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</si>
  <si>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</si>
  <si>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</si>
  <si>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</si>
  <si>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</si>
  <si>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</si>
  <si>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</si>
  <si>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Расчет стоимости оказания охранных услуг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</si>
  <si>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</si>
  <si>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</si>
  <si>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</si>
  <si>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</si>
  <si>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</si>
  <si>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</si>
  <si>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</si>
  <si>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</si>
  <si>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</si>
  <si>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</si>
  <si>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</si>
  <si>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</si>
  <si>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</si>
  <si>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 xml:space="preserve">24 часа* 31=744 часа
</t>
  </si>
  <si>
    <t xml:space="preserve">В связи с отсутствием необходимых лимитов бюджетных обязательств, согласно показателям бюджетной сметы, 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</si>
  <si>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</si>
  <si>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</si>
  <si>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</si>
  <si>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</si>
  <si>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</si>
  <si>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</si>
  <si>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</si>
  <si>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</si>
  <si>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</si>
  <si>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</si>
  <si>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</si>
  <si>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</si>
  <si>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</si>
  <si>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</si>
  <si>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</si>
  <si>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</si>
  <si>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>1*</t>
  </si>
  <si>
    <t>2*</t>
  </si>
  <si>
    <t>3*</t>
  </si>
  <si>
    <t xml:space="preserve">Федеральный закон от 27.11.2023 N 548-ФЗ (плановый показатель на 2025 год МРОТ 22 440*районный коэф. 70%*северный коэф. 50%); 22440,00*2,2
</t>
  </si>
  <si>
    <t>СНР= 463,0 часа (из производственного календаря на 2025г.)</t>
  </si>
  <si>
    <t>49368,00/463,00= 106,63 руб/час</t>
  </si>
  <si>
    <t>(106,63 + 42,65 +4,75/3 = 12,84руб</t>
  </si>
  <si>
    <t>(106,63 + 42,65 +4,75+51,34)*30,2%= 48,96 руб /час</t>
  </si>
  <si>
    <t>Сu1 (для 24 часового поста)=((106,63 + 42,65 +4,75+51,34+62,02)*1,15</t>
  </si>
  <si>
    <t>307,50*2160*1 =</t>
  </si>
  <si>
    <t>664200,00* 0,2</t>
  </si>
  <si>
    <t>(664200,00+132840)*0,05</t>
  </si>
  <si>
    <t>(664200,00+132840+39852)*1,2*1</t>
  </si>
  <si>
    <t xml:space="preserve">Приложение № 2 </t>
  </si>
  <si>
    <t>к извещению об осуществлении аукциона в электронной форме</t>
  </si>
  <si>
    <t xml:space="preserve">Главный эксперт  О.А. Никулина                                                                                                                                                                                                     </t>
  </si>
  <si>
    <t xml:space="preserve"> 8 (34675) 5-00-47 доб.228</t>
  </si>
  <si>
    <t>Срок оказания с 00.01 часов 01.07.2025 по 23.59 часов 30.09.2025 (92 дня )</t>
  </si>
  <si>
    <t>Объем: 2208</t>
  </si>
  <si>
    <t>8 часов *92 календарных дней =736 ночных часа</t>
  </si>
  <si>
    <t>доплата составит: 20% * 106,63 (БЗП) *736 ночных часов = 94175,62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</si>
  <si>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94175,62 /2208 =42,65 руб/час</t>
  </si>
  <si>
    <t>24 часа *0 праздничных дня (из производственного календаря на 2025г.)= 0 праздничных часов</t>
  </si>
  <si>
    <t>доплата составит: 100% * 106,63(БЗП) *0 празничных часа =  0 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</si>
  <si>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(92 дней * 0 часа= 0 час): 10263,48/2160 = 4,75  руб/час</t>
  </si>
  <si>
    <t>принято решение установить НМЦК за 3 квартал  2025 года в размере 662 400 (шестьсот шестьдесят две тысячи четыреста) рублей 00 копеек.</t>
  </si>
  <si>
    <t>Оказание услуг по охране объекта с  00.01 часов 01.07.2025 по 23.59 часов 30.09.2025 (92 день )</t>
  </si>
  <si>
    <t>Начальная макисмальная цена контракта составляет 662 400 (шестьсот шестьдесят две тысячи четыреста) рублей 00 копеек.</t>
  </si>
  <si>
    <t>Итого за период с 01.07.2025 по 30.09.2025 года начальная (максимальная) цена контракта составляет 662 400 (шестьсот шестдесят две тысячи четыреста) рублей 00 копеек.</t>
  </si>
  <si>
    <t>И.о. заведующий по АХР</t>
  </si>
  <si>
    <t>Е.В. Заикин</t>
  </si>
  <si>
    <t>3*- Коммерческое предложение  Исх.№ 18 от 28.11.2024</t>
  </si>
  <si>
    <t>2*- Коммерческое предложение  Исх.№ 81-24 от 28.11.2024</t>
  </si>
  <si>
    <t>1*- Коммерческое предложение  Исх.№ 100 от 28.11.2024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</si>
</sst>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8"/>
      <name val="PT Astra Serif"/>
      <family val="1"/>
      <charset val="204"/>
    </font>
    <font>
      <sz val="8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2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3" fontId="15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4" fontId="19" fillId="0" borderId="0" xfId="0" applyNumberFormat="1" applyFont="1" applyAlignment="1">
      <alignment horizontal="left"/>
    </xf>
    <xf numFmtId="0" fontId="20" fillId="0" borderId="0" xfId="0" applyFont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29</xdr:row>
      <xdr:rowOff>200025</xdr:rowOff>
    </xdr:from>
    <xdr:to>
      <xdr:col>7</xdr:col>
      <xdr:colOff>1552575</xdr:colOff>
      <xdr:row>32</xdr:row>
      <xdr:rowOff>37330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59</xdr:row>
      <xdr:rowOff>0</xdr:rowOff>
    </xdr:from>
    <xdr:to>
      <xdr:col>2</xdr:col>
      <xdr:colOff>247650</xdr:colOff>
      <xdr:row>60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A83" zoomScale="107" zoomScaleNormal="107" workbookViewId="0">
      <selection activeCell="J102" sqref="J102"/>
    </sheetView>
  </sheetViews>
  <sheetFormatPr defaultColWidth="9.109375" defaultRowHeight="13.8" x14ac:dyDescent="0.25"/>
  <cols>
    <col min="1" max="1" width="15.109375" style="1" customWidth="1"/>
    <col min="2" max="2" width="13.5546875" style="1" customWidth="1"/>
    <col min="3" max="3" width="15.6640625" style="1" customWidth="1"/>
    <col min="4" max="4" width="29.109375" style="1" customWidth="1"/>
    <col min="5" max="5" width="16.44140625" style="1" customWidth="1"/>
    <col min="6" max="6" width="18.44140625" style="1" customWidth="1"/>
    <col min="7" max="7" width="11.33203125" style="1" customWidth="1"/>
    <col min="8" max="9" width="11.109375" style="1" customWidth="1"/>
    <col min="10" max="10" width="18.44140625" style="1" customWidth="1"/>
    <col min="11" max="16" width="9.109375" style="1" hidden="1" customWidth="1"/>
    <col min="17" max="17" width="4.44140625" style="1" hidden="1" customWidth="1"/>
    <col min="18" max="24" width="9.109375" style="1" hidden="1" customWidth="1"/>
    <col min="25" max="25" width="14" style="1" customWidth="1"/>
    <col min="26" max="26" width="9.109375" style="1"/>
    <col min="27" max="27" width="1.6640625" style="1" customWidth="1"/>
    <col min="28" max="16384" width="9.109375" style="1"/>
  </cols>
  <sheetData>
    <row r="1" spans="1:24" x14ac:dyDescent="0.25">
      <c r="G1" s="58" t="s">
        <v>114</v>
      </c>
      <c r="H1" s="58"/>
      <c r="I1" s="58"/>
      <c r="J1" s="58"/>
    </row>
    <row r="2" spans="1:24" ht="14.4" customHeight="1" x14ac:dyDescent="0.25">
      <c r="F2" s="58" t="s">
        <v>115</v>
      </c>
      <c r="G2" s="58"/>
      <c r="H2" s="58"/>
      <c r="I2" s="58"/>
      <c r="J2" s="58"/>
    </row>
    <row r="4" spans="1:24" ht="37.5" customHeight="1" x14ac:dyDescent="0.3">
      <c r="A4" s="59" t="s">
        <v>69</v>
      </c>
      <c r="B4" s="60"/>
      <c r="C4" s="60"/>
      <c r="D4" s="60"/>
      <c r="E4" s="60"/>
      <c r="F4" s="60"/>
      <c r="G4" s="60"/>
      <c r="H4" s="60"/>
      <c r="I4" s="60"/>
      <c r="J4" s="6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6" spans="1:24" ht="15" customHeight="1" x14ac:dyDescent="0.3">
      <c r="A6" s="5" t="s">
        <v>75</v>
      </c>
      <c r="B6" s="6"/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63.75" customHeight="1" x14ac:dyDescent="0.25">
      <c r="A7" s="65" t="s">
        <v>76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20.25" customHeight="1" x14ac:dyDescent="0.3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6" t="s">
        <v>82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customHeight="1" x14ac:dyDescent="0.3">
      <c r="A10" s="6" t="s">
        <v>67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7.25" customHeight="1" x14ac:dyDescent="0.3">
      <c r="A11" s="6" t="s">
        <v>118</v>
      </c>
      <c r="B11" s="6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 x14ac:dyDescent="0.3">
      <c r="A12" s="6" t="s">
        <v>119</v>
      </c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" customHeight="1" x14ac:dyDescent="0.3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6" x14ac:dyDescent="0.3">
      <c r="A14" s="7" t="s">
        <v>40</v>
      </c>
      <c r="B14" s="66" t="s">
        <v>41</v>
      </c>
      <c r="C14" s="66"/>
      <c r="D14" s="66"/>
      <c r="E14" s="66"/>
      <c r="F14" s="66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7" t="s">
        <v>55</v>
      </c>
      <c r="B15" s="61" t="s">
        <v>48</v>
      </c>
      <c r="C15" s="61"/>
      <c r="D15" s="61"/>
      <c r="E15" s="61"/>
      <c r="F15" s="61"/>
      <c r="G15" s="8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5.6" x14ac:dyDescent="0.3">
      <c r="A17" s="6" t="s">
        <v>56</v>
      </c>
      <c r="B17" s="6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3">
      <c r="A18" s="22" t="s">
        <v>14</v>
      </c>
      <c r="B18" s="62" t="s">
        <v>15</v>
      </c>
      <c r="C18" s="62"/>
      <c r="D18" s="62"/>
      <c r="E18" s="62"/>
      <c r="F18" s="62" t="s">
        <v>16</v>
      </c>
      <c r="G18" s="62"/>
      <c r="H18" s="62"/>
      <c r="I18" s="22" t="s">
        <v>17</v>
      </c>
      <c r="J18" s="9" t="s">
        <v>81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s="2" customFormat="1" ht="21.75" customHeight="1" x14ac:dyDescent="0.3">
      <c r="A19" s="25" t="s">
        <v>50</v>
      </c>
      <c r="B19" s="63" t="s">
        <v>49</v>
      </c>
      <c r="C19" s="63"/>
      <c r="D19" s="63"/>
      <c r="E19" s="63"/>
      <c r="F19" s="64">
        <v>1</v>
      </c>
      <c r="G19" s="64"/>
      <c r="H19" s="64"/>
      <c r="I19" s="24" t="s">
        <v>18</v>
      </c>
      <c r="J19" s="24">
        <v>1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7" ht="88.5" customHeight="1" x14ac:dyDescent="0.3">
      <c r="A20" s="25" t="s">
        <v>1</v>
      </c>
      <c r="B20" s="70" t="s">
        <v>62</v>
      </c>
      <c r="C20" s="71"/>
      <c r="D20" s="71"/>
      <c r="E20" s="72"/>
      <c r="F20" s="73" t="s">
        <v>104</v>
      </c>
      <c r="G20" s="73"/>
      <c r="H20" s="73"/>
      <c r="I20" s="24" t="s">
        <v>4</v>
      </c>
      <c r="J20" s="12">
        <v>49368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34.5" customHeight="1" x14ac:dyDescent="0.3">
      <c r="A21" s="26" t="s">
        <v>2</v>
      </c>
      <c r="B21" s="74" t="s">
        <v>3</v>
      </c>
      <c r="C21" s="74"/>
      <c r="D21" s="74"/>
      <c r="E21" s="74"/>
      <c r="F21" s="68" t="s">
        <v>70</v>
      </c>
      <c r="G21" s="68"/>
      <c r="H21" s="68"/>
      <c r="I21" s="24" t="s">
        <v>5</v>
      </c>
      <c r="J21" s="12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6" x14ac:dyDescent="0.3">
      <c r="A22" s="25" t="s">
        <v>6</v>
      </c>
      <c r="B22" s="67" t="s">
        <v>7</v>
      </c>
      <c r="C22" s="67"/>
      <c r="D22" s="67"/>
      <c r="E22" s="67"/>
      <c r="F22" s="67" t="s">
        <v>8</v>
      </c>
      <c r="G22" s="67"/>
      <c r="H22" s="67"/>
      <c r="I22" s="24" t="s">
        <v>5</v>
      </c>
      <c r="J22" s="12">
        <v>20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5.6" x14ac:dyDescent="0.3">
      <c r="A23" s="25" t="s">
        <v>10</v>
      </c>
      <c r="B23" s="67" t="s">
        <v>11</v>
      </c>
      <c r="C23" s="67"/>
      <c r="D23" s="67"/>
      <c r="E23" s="67"/>
      <c r="F23" s="67" t="s">
        <v>8</v>
      </c>
      <c r="G23" s="67"/>
      <c r="H23" s="67"/>
      <c r="I23" s="24" t="s">
        <v>5</v>
      </c>
      <c r="J23" s="12">
        <v>30.2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19.5" customHeight="1" x14ac:dyDescent="0.3">
      <c r="A24" s="26" t="s">
        <v>64</v>
      </c>
      <c r="B24" s="67" t="s">
        <v>9</v>
      </c>
      <c r="C24" s="67"/>
      <c r="D24" s="67"/>
      <c r="E24" s="67"/>
      <c r="F24" s="68" t="s">
        <v>77</v>
      </c>
      <c r="G24" s="68"/>
      <c r="H24" s="68"/>
      <c r="I24" s="24" t="s">
        <v>51</v>
      </c>
      <c r="J24" s="12">
        <v>1.1499999999999999</v>
      </c>
      <c r="K24" s="1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3" customHeight="1" x14ac:dyDescent="0.3">
      <c r="A25" s="26" t="s">
        <v>52</v>
      </c>
      <c r="B25" s="67" t="s">
        <v>9</v>
      </c>
      <c r="C25" s="67"/>
      <c r="D25" s="67"/>
      <c r="E25" s="67"/>
      <c r="F25" s="69" t="s">
        <v>78</v>
      </c>
      <c r="G25" s="69"/>
      <c r="H25" s="69"/>
      <c r="I25" s="24" t="s">
        <v>51</v>
      </c>
      <c r="J25" s="12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32.25" customHeight="1" x14ac:dyDescent="0.3">
      <c r="A26" s="26" t="s">
        <v>53</v>
      </c>
      <c r="B26" s="67" t="s">
        <v>9</v>
      </c>
      <c r="C26" s="67"/>
      <c r="D26" s="67"/>
      <c r="E26" s="67"/>
      <c r="F26" s="68" t="s">
        <v>60</v>
      </c>
      <c r="G26" s="69"/>
      <c r="H26" s="69"/>
      <c r="I26" s="24" t="s">
        <v>51</v>
      </c>
      <c r="J26" s="12">
        <v>0.05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51" customHeight="1" x14ac:dyDescent="0.3">
      <c r="A27" s="26" t="s">
        <v>54</v>
      </c>
      <c r="B27" s="67" t="s">
        <v>9</v>
      </c>
      <c r="C27" s="67"/>
      <c r="D27" s="67"/>
      <c r="E27" s="67"/>
      <c r="F27" s="68" t="s">
        <v>59</v>
      </c>
      <c r="G27" s="69"/>
      <c r="H27" s="69"/>
      <c r="I27" s="24" t="s">
        <v>51</v>
      </c>
      <c r="J27" s="12">
        <v>0.1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29.25" customHeight="1" x14ac:dyDescent="0.3">
      <c r="A28" s="25" t="s">
        <v>19</v>
      </c>
      <c r="B28" s="67" t="s">
        <v>12</v>
      </c>
      <c r="C28" s="67"/>
      <c r="D28" s="67"/>
      <c r="E28" s="67"/>
      <c r="F28" s="73" t="s">
        <v>83</v>
      </c>
      <c r="G28" s="73"/>
      <c r="H28" s="73"/>
      <c r="I28" s="24" t="s">
        <v>20</v>
      </c>
      <c r="J28" s="12">
        <v>2160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"/>
      <c r="Z28" s="3"/>
      <c r="AA28" s="3"/>
    </row>
    <row r="29" spans="1:27" ht="37.5" customHeight="1" x14ac:dyDescent="0.3">
      <c r="A29" s="25" t="s">
        <v>13</v>
      </c>
      <c r="B29" s="67" t="s">
        <v>21</v>
      </c>
      <c r="C29" s="67"/>
      <c r="D29" s="67"/>
      <c r="E29" s="67"/>
      <c r="F29" s="84" t="s">
        <v>105</v>
      </c>
      <c r="G29" s="84"/>
      <c r="H29" s="84"/>
      <c r="I29" s="24" t="s">
        <v>20</v>
      </c>
      <c r="J29" s="12">
        <v>463</v>
      </c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3.25" customHeight="1" x14ac:dyDescent="0.3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24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15" hidden="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31.2" x14ac:dyDescent="0.3">
      <c r="A34" s="14" t="s">
        <v>23</v>
      </c>
      <c r="B34" s="85" t="s">
        <v>15</v>
      </c>
      <c r="C34" s="86"/>
      <c r="D34" s="87"/>
      <c r="E34" s="62" t="s">
        <v>45</v>
      </c>
      <c r="F34" s="62"/>
      <c r="G34" s="85" t="s">
        <v>42</v>
      </c>
      <c r="H34" s="86"/>
      <c r="I34" s="87"/>
      <c r="J34" s="9" t="s">
        <v>80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15" customHeight="1" x14ac:dyDescent="0.3">
      <c r="A35" s="23" t="s">
        <v>24</v>
      </c>
      <c r="B35" s="88" t="s">
        <v>25</v>
      </c>
      <c r="C35" s="89"/>
      <c r="D35" s="90"/>
      <c r="E35" s="91" t="s">
        <v>30</v>
      </c>
      <c r="F35" s="91"/>
      <c r="G35" s="92" t="s">
        <v>106</v>
      </c>
      <c r="H35" s="93"/>
      <c r="I35" s="94"/>
      <c r="J35" s="27">
        <v>106.63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8.5" customHeight="1" x14ac:dyDescent="0.3">
      <c r="A36" s="95" t="s">
        <v>26</v>
      </c>
      <c r="B36" s="92" t="s">
        <v>79</v>
      </c>
      <c r="C36" s="98"/>
      <c r="D36" s="99"/>
      <c r="E36" s="103" t="s">
        <v>46</v>
      </c>
      <c r="F36" s="99"/>
      <c r="G36" s="104" t="s">
        <v>27</v>
      </c>
      <c r="H36" s="105"/>
      <c r="I36" s="106"/>
      <c r="J36" s="75">
        <v>42.65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3">
      <c r="A37" s="96"/>
      <c r="B37" s="100"/>
      <c r="C37" s="101"/>
      <c r="D37" s="102"/>
      <c r="E37" s="100"/>
      <c r="F37" s="102"/>
      <c r="G37" s="78" t="s">
        <v>120</v>
      </c>
      <c r="H37" s="79"/>
      <c r="I37" s="80"/>
      <c r="J37" s="7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58.2" customHeight="1" x14ac:dyDescent="0.3">
      <c r="A38" s="96"/>
      <c r="B38" s="100"/>
      <c r="C38" s="101"/>
      <c r="D38" s="102"/>
      <c r="E38" s="100"/>
      <c r="F38" s="102"/>
      <c r="G38" s="78" t="s">
        <v>121</v>
      </c>
      <c r="H38" s="79"/>
      <c r="I38" s="80"/>
      <c r="J38" s="7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121.2" customHeight="1" x14ac:dyDescent="0.3">
      <c r="A39" s="97"/>
      <c r="B39" s="100"/>
      <c r="C39" s="101"/>
      <c r="D39" s="102"/>
      <c r="E39" s="100"/>
      <c r="F39" s="102"/>
      <c r="G39" s="81" t="s">
        <v>122</v>
      </c>
      <c r="H39" s="82"/>
      <c r="I39" s="83"/>
      <c r="J39" s="7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93" customHeight="1" x14ac:dyDescent="0.3">
      <c r="A40" s="95" t="s">
        <v>57</v>
      </c>
      <c r="B40" s="92" t="s">
        <v>61</v>
      </c>
      <c r="C40" s="93"/>
      <c r="D40" s="94"/>
      <c r="E40" s="103" t="s">
        <v>47</v>
      </c>
      <c r="F40" s="99"/>
      <c r="G40" s="104" t="s">
        <v>123</v>
      </c>
      <c r="H40" s="105"/>
      <c r="I40" s="105"/>
      <c r="J40" s="75">
        <v>4.75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67.2" customHeight="1" x14ac:dyDescent="0.3">
      <c r="A41" s="96"/>
      <c r="B41" s="111"/>
      <c r="C41" s="112"/>
      <c r="D41" s="113"/>
      <c r="E41" s="100"/>
      <c r="F41" s="102"/>
      <c r="G41" s="78" t="s">
        <v>124</v>
      </c>
      <c r="H41" s="79"/>
      <c r="I41" s="80"/>
      <c r="J41" s="7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115.5" customHeight="1" x14ac:dyDescent="0.3">
      <c r="A42" s="97"/>
      <c r="B42" s="114"/>
      <c r="C42" s="115"/>
      <c r="D42" s="116"/>
      <c r="E42" s="117"/>
      <c r="F42" s="118"/>
      <c r="G42" s="81" t="s">
        <v>125</v>
      </c>
      <c r="H42" s="82"/>
      <c r="I42" s="83"/>
      <c r="J42" s="7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</row>
    <row r="43" spans="1:29" ht="25.5" customHeight="1" x14ac:dyDescent="0.3">
      <c r="A43" s="23" t="s">
        <v>28</v>
      </c>
      <c r="B43" s="107" t="s">
        <v>29</v>
      </c>
      <c r="C43" s="108"/>
      <c r="D43" s="109"/>
      <c r="E43" s="91" t="s">
        <v>43</v>
      </c>
      <c r="F43" s="91"/>
      <c r="G43" s="88" t="s">
        <v>107</v>
      </c>
      <c r="H43" s="89"/>
      <c r="I43" s="90"/>
      <c r="J43" s="27">
        <v>51.34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7" customHeight="1" x14ac:dyDescent="0.3">
      <c r="A44" s="23" t="s">
        <v>31</v>
      </c>
      <c r="B44" s="107" t="s">
        <v>32</v>
      </c>
      <c r="C44" s="108"/>
      <c r="D44" s="109"/>
      <c r="E44" s="91" t="s">
        <v>44</v>
      </c>
      <c r="F44" s="91"/>
      <c r="G44" s="88" t="s">
        <v>108</v>
      </c>
      <c r="H44" s="89"/>
      <c r="I44" s="90"/>
      <c r="J44" s="15">
        <v>62.02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3.25" customHeight="1" x14ac:dyDescent="0.3">
      <c r="A45" s="6"/>
      <c r="B45" s="6"/>
      <c r="C45" s="6"/>
      <c r="D45" s="6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22.5" customHeight="1" x14ac:dyDescent="0.3">
      <c r="A46" s="6" t="s">
        <v>109</v>
      </c>
      <c r="B46" s="6"/>
      <c r="C46" s="6"/>
      <c r="D46" s="6"/>
      <c r="E46" s="6"/>
      <c r="F46" s="6"/>
      <c r="G46" s="16" t="s">
        <v>58</v>
      </c>
      <c r="H46" s="17">
        <v>307.5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customHeight="1" x14ac:dyDescent="0.3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15.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9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"/>
      <c r="Z51" s="3"/>
      <c r="AA51" s="3"/>
      <c r="AB51" s="3"/>
      <c r="AC51" s="3"/>
    </row>
    <row r="52" spans="1:29" ht="16.5" customHeight="1" x14ac:dyDescent="0.3">
      <c r="A52" s="5" t="s">
        <v>34</v>
      </c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5.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14.25" customHeight="1" x14ac:dyDescent="0.3">
      <c r="A57" s="5" t="s">
        <v>72</v>
      </c>
      <c r="B57" s="6"/>
      <c r="C57" s="6"/>
      <c r="D57" s="6"/>
      <c r="E57" s="17" t="s">
        <v>110</v>
      </c>
      <c r="F57" s="17">
        <v>664200</v>
      </c>
      <c r="G57" s="6" t="s">
        <v>4</v>
      </c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24.75" customHeight="1" x14ac:dyDescent="0.3">
      <c r="A58" s="5"/>
      <c r="B58" s="6"/>
      <c r="C58" s="6"/>
      <c r="D58" s="6"/>
      <c r="E58" s="6"/>
      <c r="F58" s="17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15.75" customHeight="1" x14ac:dyDescent="0.3">
      <c r="A59" s="5" t="s">
        <v>36</v>
      </c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7" customHeight="1" x14ac:dyDescent="0.3">
      <c r="A60" s="5" t="s">
        <v>35</v>
      </c>
      <c r="B60" s="6"/>
      <c r="C60" s="18" t="s">
        <v>37</v>
      </c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0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24" customHeight="1" x14ac:dyDescent="0.3">
      <c r="A62" s="5" t="s">
        <v>73</v>
      </c>
      <c r="B62" s="19"/>
      <c r="C62" s="17"/>
      <c r="D62" s="20" t="s">
        <v>111</v>
      </c>
      <c r="E62" s="6" t="s">
        <v>65</v>
      </c>
      <c r="F62" s="17">
        <v>132840</v>
      </c>
      <c r="G62" s="6" t="s">
        <v>4</v>
      </c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42.75" customHeight="1" x14ac:dyDescent="0.3">
      <c r="A63" s="5"/>
      <c r="B63" s="19"/>
      <c r="C63" s="17"/>
      <c r="D63" s="6"/>
      <c r="E63" s="17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6.5" customHeight="1" x14ac:dyDescent="0.3">
      <c r="A64" s="49" t="s">
        <v>63</v>
      </c>
      <c r="B64" s="50"/>
      <c r="C64" s="50"/>
      <c r="D64" s="50"/>
      <c r="E64" s="50"/>
      <c r="F64" s="50"/>
      <c r="G64" s="50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5" ht="12.75" customHeight="1" x14ac:dyDescent="0.3">
      <c r="A65" s="51"/>
      <c r="B65" s="50"/>
      <c r="C65" s="50"/>
      <c r="D65" s="50"/>
      <c r="E65" s="50"/>
      <c r="F65" s="50"/>
      <c r="G65" s="50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5" ht="15.6" x14ac:dyDescent="0.3">
      <c r="A66" s="50"/>
      <c r="B66" s="50"/>
      <c r="C66" s="52"/>
      <c r="D66" s="52"/>
      <c r="E66" s="52"/>
      <c r="F66" s="52"/>
      <c r="G66" s="52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5" ht="15.6" x14ac:dyDescent="0.3">
      <c r="A67" s="49" t="s">
        <v>71</v>
      </c>
      <c r="B67" s="50"/>
      <c r="C67" s="50"/>
      <c r="D67" s="53" t="s">
        <v>112</v>
      </c>
      <c r="E67" s="50" t="s">
        <v>66</v>
      </c>
      <c r="F67" s="54">
        <v>39852</v>
      </c>
      <c r="G67" s="50" t="s">
        <v>4</v>
      </c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5" ht="15.6" x14ac:dyDescent="0.3">
      <c r="A68" s="49"/>
      <c r="B68" s="50"/>
      <c r="C68" s="54"/>
      <c r="D68" s="50"/>
      <c r="E68" s="54"/>
      <c r="F68" s="50"/>
      <c r="G68" s="50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ht="12.75" customHeight="1" x14ac:dyDescent="0.3">
      <c r="A69" s="49" t="s">
        <v>38</v>
      </c>
      <c r="B69" s="50"/>
      <c r="C69" s="50"/>
      <c r="D69" s="50"/>
      <c r="E69" s="50"/>
      <c r="F69" s="50"/>
      <c r="G69" s="50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5" ht="50.25" customHeight="1" x14ac:dyDescent="0.3">
      <c r="A70" s="5" t="s">
        <v>74</v>
      </c>
      <c r="B70" s="6"/>
      <c r="C70" s="18"/>
      <c r="D70" s="20" t="s">
        <v>113</v>
      </c>
      <c r="E70" s="6"/>
      <c r="F70" s="21">
        <v>1004270.4</v>
      </c>
      <c r="G70" s="6" t="s">
        <v>4</v>
      </c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5" ht="12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5" s="28" customFormat="1" ht="15" customHeight="1" x14ac:dyDescent="0.25">
      <c r="A72" s="123" t="s">
        <v>84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25" s="28" customFormat="1" x14ac:dyDescent="0.25">
      <c r="A73" s="124" t="s">
        <v>126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25" ht="18" customHeight="1" x14ac:dyDescent="0.25"/>
    <row r="75" spans="1:25" s="28" customFormat="1" x14ac:dyDescent="0.25">
      <c r="A75" s="125" t="s">
        <v>85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6" spans="1:25" s="28" customFormat="1" x14ac:dyDescent="0.25">
      <c r="D76" s="29"/>
    </row>
    <row r="77" spans="1:25" s="28" customFormat="1" ht="94.5" customHeight="1" x14ac:dyDescent="0.25">
      <c r="A77" s="126" t="s">
        <v>86</v>
      </c>
      <c r="B77" s="127" t="s">
        <v>87</v>
      </c>
      <c r="C77" s="126" t="s">
        <v>88</v>
      </c>
      <c r="D77" s="129" t="s">
        <v>89</v>
      </c>
      <c r="E77" s="126" t="s">
        <v>90</v>
      </c>
      <c r="F77" s="126" t="s">
        <v>91</v>
      </c>
      <c r="G77" s="130" t="s">
        <v>92</v>
      </c>
      <c r="H77" s="131"/>
      <c r="I77" s="131"/>
      <c r="J77" s="126" t="s">
        <v>93</v>
      </c>
      <c r="K77" s="126"/>
      <c r="L77" s="126"/>
      <c r="M77" s="119" t="s">
        <v>94</v>
      </c>
      <c r="Y77" s="55"/>
    </row>
    <row r="78" spans="1:25" s="28" customFormat="1" ht="57" customHeight="1" x14ac:dyDescent="0.25">
      <c r="A78" s="126"/>
      <c r="B78" s="128"/>
      <c r="C78" s="126"/>
      <c r="D78" s="129"/>
      <c r="E78" s="126"/>
      <c r="F78" s="126"/>
      <c r="G78" s="30" t="s">
        <v>101</v>
      </c>
      <c r="H78" s="30" t="s">
        <v>102</v>
      </c>
      <c r="I78" s="30" t="s">
        <v>103</v>
      </c>
      <c r="J78" s="31" t="s">
        <v>95</v>
      </c>
      <c r="K78" s="31" t="s">
        <v>96</v>
      </c>
      <c r="L78" s="32" t="s">
        <v>97</v>
      </c>
      <c r="M78" s="120"/>
      <c r="Y78" s="55"/>
    </row>
    <row r="79" spans="1:25" s="28" customFormat="1" ht="94.5" customHeight="1" x14ac:dyDescent="0.25">
      <c r="A79" s="33">
        <v>1</v>
      </c>
      <c r="B79" s="34" t="s">
        <v>98</v>
      </c>
      <c r="C79" s="34" t="s">
        <v>99</v>
      </c>
      <c r="D79" s="35" t="s">
        <v>127</v>
      </c>
      <c r="E79" s="33" t="s">
        <v>100</v>
      </c>
      <c r="F79" s="33">
        <v>2208</v>
      </c>
      <c r="G79" s="36">
        <v>320</v>
      </c>
      <c r="H79" s="36">
        <v>280</v>
      </c>
      <c r="I79" s="36">
        <v>300</v>
      </c>
      <c r="J79" s="37">
        <v>300</v>
      </c>
      <c r="K79" s="38">
        <f>IFERROR(STDEV($G79:I79),"")</f>
        <v>20</v>
      </c>
      <c r="L79" s="39">
        <f>IF(J79&lt;&gt;"",K79/J79*100,"")</f>
        <v>6.666666666666667</v>
      </c>
      <c r="M79" s="40">
        <f>J79*F79</f>
        <v>662400</v>
      </c>
      <c r="Q79" s="41">
        <f>F79*137.35</f>
        <v>303268.8</v>
      </c>
      <c r="Y79" s="56">
        <f>J79*F79</f>
        <v>662400</v>
      </c>
    </row>
    <row r="80" spans="1:25" s="28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  <row r="81" spans="1:15" s="28" customFormat="1" x14ac:dyDescent="0.25">
      <c r="A81" s="121" t="s">
        <v>128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</row>
    <row r="82" spans="1:15" s="28" customFormat="1" x14ac:dyDescent="0.25">
      <c r="D82" s="29"/>
    </row>
    <row r="83" spans="1:15" s="28" customFormat="1" ht="15.6" x14ac:dyDescent="0.3">
      <c r="A83" s="44" t="s">
        <v>134</v>
      </c>
      <c r="B83" s="45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s="28" customFormat="1" ht="21.75" customHeight="1" x14ac:dyDescent="0.3">
      <c r="A84" s="44" t="s">
        <v>133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7"/>
    </row>
    <row r="85" spans="1:15" s="28" customFormat="1" ht="2.25" customHeight="1" x14ac:dyDescent="0.3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48"/>
      <c r="M85" s="48"/>
      <c r="N85" s="48"/>
      <c r="O85" s="47"/>
    </row>
    <row r="86" spans="1:15" s="28" customFormat="1" ht="17.25" customHeight="1" x14ac:dyDescent="0.3">
      <c r="A86" s="44" t="s">
        <v>132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7"/>
    </row>
    <row r="88" spans="1:15" x14ac:dyDescent="0.25">
      <c r="B88" s="57" t="s">
        <v>129</v>
      </c>
      <c r="C88" s="57"/>
      <c r="D88" s="57"/>
      <c r="E88" s="57"/>
      <c r="F88" s="57"/>
      <c r="G88" s="57"/>
      <c r="H88" s="57"/>
      <c r="I88" s="57"/>
      <c r="J88" s="57"/>
    </row>
    <row r="90" spans="1:15" x14ac:dyDescent="0.25">
      <c r="D90" s="57" t="s">
        <v>130</v>
      </c>
      <c r="E90" s="57"/>
      <c r="F90" s="57"/>
      <c r="G90" s="110" t="s">
        <v>131</v>
      </c>
      <c r="H90" s="110"/>
      <c r="I90" s="110"/>
    </row>
    <row r="93" spans="1:15" s="28" customFormat="1" x14ac:dyDescent="0.25">
      <c r="A93" s="132" t="s">
        <v>116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</row>
    <row r="94" spans="1:15" s="28" customFormat="1" x14ac:dyDescent="0.25">
      <c r="A94" s="133" t="s">
        <v>117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</row>
    <row r="95" spans="1:15" s="28" customFormat="1" x14ac:dyDescent="0.25">
      <c r="A95" s="134">
        <v>45681</v>
      </c>
      <c r="B95" s="135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</row>
  </sheetData>
  <mergeCells count="74">
    <mergeCell ref="G1:J1"/>
    <mergeCell ref="M77:M78"/>
    <mergeCell ref="A81:M81"/>
    <mergeCell ref="A85:K85"/>
    <mergeCell ref="A93:O93"/>
    <mergeCell ref="A72:L72"/>
    <mergeCell ref="A73:L73"/>
    <mergeCell ref="A75:L75"/>
    <mergeCell ref="A77:A78"/>
    <mergeCell ref="B77:B78"/>
    <mergeCell ref="C77:C78"/>
    <mergeCell ref="D77:D78"/>
    <mergeCell ref="E77:E78"/>
    <mergeCell ref="F77:F78"/>
    <mergeCell ref="G77:I77"/>
    <mergeCell ref="J77:L77"/>
    <mergeCell ref="J36:J39"/>
    <mergeCell ref="G37:I37"/>
    <mergeCell ref="G38:I38"/>
    <mergeCell ref="G39:I39"/>
    <mergeCell ref="A95:B95"/>
    <mergeCell ref="B43:D43"/>
    <mergeCell ref="G90:I90"/>
    <mergeCell ref="E43:F43"/>
    <mergeCell ref="G43:I43"/>
    <mergeCell ref="B44:D44"/>
    <mergeCell ref="E44:F44"/>
    <mergeCell ref="G44:I44"/>
    <mergeCell ref="A40:A42"/>
    <mergeCell ref="B40:D42"/>
    <mergeCell ref="E40:F42"/>
    <mergeCell ref="G40:I40"/>
    <mergeCell ref="G35:I35"/>
    <mergeCell ref="A36:A39"/>
    <mergeCell ref="B36:D39"/>
    <mergeCell ref="E36:F39"/>
    <mergeCell ref="G36:I36"/>
    <mergeCell ref="J40:J42"/>
    <mergeCell ref="G41:I41"/>
    <mergeCell ref="G42:I42"/>
    <mergeCell ref="B26:E26"/>
    <mergeCell ref="F26:H26"/>
    <mergeCell ref="B27:E27"/>
    <mergeCell ref="F27:H27"/>
    <mergeCell ref="B28:E28"/>
    <mergeCell ref="F28:H28"/>
    <mergeCell ref="B29:E29"/>
    <mergeCell ref="F29:H29"/>
    <mergeCell ref="B34:D34"/>
    <mergeCell ref="E34:F34"/>
    <mergeCell ref="G34:I34"/>
    <mergeCell ref="B35:D35"/>
    <mergeCell ref="E35:F35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B19:E19"/>
    <mergeCell ref="F19:H19"/>
    <mergeCell ref="A7:X7"/>
    <mergeCell ref="B14:F14"/>
    <mergeCell ref="B23:E23"/>
    <mergeCell ref="F23:H23"/>
    <mergeCell ref="F2:J2"/>
    <mergeCell ref="A4:J4"/>
    <mergeCell ref="B15:F15"/>
    <mergeCell ref="B18:E18"/>
    <mergeCell ref="F18:H18"/>
  </mergeCells>
  <pageMargins left="0.47244094488188981" right="0.15748031496062992" top="0.43307086614173229" bottom="0.51181102362204722" header="0.31496062992125984" footer="0.59055118110236227"/>
  <pageSetup paperSize="9"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Павлова Татьяна Сергеевна</cp:lastModifiedBy>
  <cp:lastPrinted>2025-02-03T07:27:28Z</cp:lastPrinted>
  <dcterms:created xsi:type="dcterms:W3CDTF">2021-03-02T13:37:08Z</dcterms:created>
  <dcterms:modified xsi:type="dcterms:W3CDTF">2025-02-03T07:28:37Z</dcterms:modified>
</cp:coreProperties>
</file>